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ample computation 5.7.13" sheetId="1" r:id="rId1"/>
    <sheet name="bank &amp; pag-ibig amort'n factor" sheetId="2" r:id="rId2"/>
  </sheets>
  <definedNames/>
  <calcPr fullCalcOnLoad="1"/>
</workbook>
</file>

<file path=xl/sharedStrings.xml><?xml version="1.0" encoding="utf-8"?>
<sst xmlns="http://schemas.openxmlformats.org/spreadsheetml/2006/main" count="136" uniqueCount="95">
  <si>
    <t>OPTION 4</t>
  </si>
  <si>
    <t>One Pavilion Place</t>
  </si>
  <si>
    <t xml:space="preserve">                               </t>
  </si>
  <si>
    <t xml:space="preserve"> </t>
  </si>
  <si>
    <t xml:space="preserve">Unit Price </t>
  </si>
  <si>
    <t>Php</t>
  </si>
  <si>
    <t>Parking Slot/s (1)</t>
  </si>
  <si>
    <t>Purchaser(s)</t>
  </si>
  <si>
    <t>Reservation Date</t>
  </si>
  <si>
    <t>Unit No.</t>
  </si>
  <si>
    <t>Unit Type</t>
  </si>
  <si>
    <t>Area</t>
  </si>
  <si>
    <t>Parking</t>
  </si>
  <si>
    <t>NONE</t>
  </si>
  <si>
    <t>Payment Terms</t>
  </si>
  <si>
    <t>Amount</t>
  </si>
  <si>
    <t>Due Date</t>
  </si>
  <si>
    <t>Reservation Fee</t>
  </si>
  <si>
    <t>Downpayment</t>
  </si>
  <si>
    <t>LUMPSUM</t>
  </si>
  <si>
    <t xml:space="preserve">TOTAL CONTRACT PRICE         </t>
  </si>
  <si>
    <t>* Reservation Fee is NON-REFUNDABLE and NON-TRANSFERABLE</t>
  </si>
  <si>
    <t>*Airconditioning Unit Excluded</t>
  </si>
  <si>
    <t xml:space="preserve">  expenses for the transfer of the title to the unit in the name of the Purchaser shall be exclusively borne by the</t>
  </si>
  <si>
    <t xml:space="preserve"> illustration purposes and are not included in the sale of the unit. </t>
  </si>
  <si>
    <t>PURCHASER(S):</t>
  </si>
  <si>
    <t>Verified By:</t>
  </si>
  <si>
    <t xml:space="preserve">Approved by: </t>
  </si>
  <si>
    <t>REQUIREMENTS</t>
  </si>
  <si>
    <t>Two (2) valid Identification Card</t>
  </si>
  <si>
    <t>Birth Certificate (if single)</t>
  </si>
  <si>
    <t>Photocopy of Passport</t>
  </si>
  <si>
    <t>Marriage Certificate (if married)</t>
  </si>
  <si>
    <t>Tax Identification Number</t>
  </si>
  <si>
    <t>Latest 2x2 picture (3pcs)</t>
  </si>
  <si>
    <t>Latest Residence Certificate</t>
  </si>
  <si>
    <t>Notarized Special Power of Atty.</t>
  </si>
  <si>
    <t>( for authorized representative)</t>
  </si>
  <si>
    <t>Payable upon turnover thru BANK FINANCING</t>
  </si>
  <si>
    <t>payable in 36 months</t>
  </si>
  <si>
    <t xml:space="preserve">Down Payment </t>
  </si>
  <si>
    <t>OPTION 20-80</t>
  </si>
  <si>
    <t>VAT</t>
  </si>
  <si>
    <t>SQM</t>
  </si>
  <si>
    <t>*documentary stamp tax, value added tax, transfer tax, registration fee, and other fees, taxes and</t>
  </si>
  <si>
    <t xml:space="preserve"> Purchaser which is represented by the miscellaneous fees.</t>
  </si>
  <si>
    <t xml:space="preserve"> the model units, product brochures, print advertisements and other marketing peripherals are purely for</t>
  </si>
  <si>
    <t>*The Purchaser expressly acknowledges that the fixtures, finishes, upgrades or furniture installed,other than the deliverables that are shown in</t>
  </si>
  <si>
    <t>2 pcs</t>
  </si>
  <si>
    <t>PDC (36) post dated cheques</t>
  </si>
  <si>
    <t>Miscellaneous Fees</t>
  </si>
  <si>
    <t>Move in Fees</t>
  </si>
  <si>
    <t>TOTAL CONTRACT PRICE</t>
  </si>
  <si>
    <t>NET PRICE</t>
  </si>
  <si>
    <t>SAMPLE COMPUTATION ONLY</t>
  </si>
  <si>
    <t>RESIDENTIAL UNIT</t>
  </si>
  <si>
    <t>Prepared by: HENDAY</t>
  </si>
  <si>
    <t>21F-2119</t>
  </si>
  <si>
    <t>PAG-IBIG MONTHLY AMORTIZATION FACTOR</t>
  </si>
  <si>
    <t>Interest Rate per Preferred Fixing Period</t>
  </si>
  <si>
    <t>3 - Year</t>
  </si>
  <si>
    <t>5 - Year</t>
  </si>
  <si>
    <t>10 - Year</t>
  </si>
  <si>
    <t>15 - year</t>
  </si>
  <si>
    <t>30 - year</t>
  </si>
  <si>
    <t>Interest Rate</t>
  </si>
  <si>
    <t>Amortization Factor</t>
  </si>
  <si>
    <t>(Amortization for Pag-ibig Financing does not include Fire Insurance, MRI and Processing Fees)</t>
  </si>
  <si>
    <t>BANK MONTHLY AMORTIZATION FACTOR</t>
  </si>
  <si>
    <t>Amortization factor rates: 1 Year to 5 Years</t>
  </si>
  <si>
    <t>1 Year</t>
  </si>
  <si>
    <t>2 Years</t>
  </si>
  <si>
    <t>3 Years</t>
  </si>
  <si>
    <t>4 Years</t>
  </si>
  <si>
    <t>5 Years</t>
  </si>
  <si>
    <t>Amortization factor rates: 6 years to 10 years</t>
  </si>
  <si>
    <t>6 Years</t>
  </si>
  <si>
    <t>7 Years</t>
  </si>
  <si>
    <t>8 Years</t>
  </si>
  <si>
    <t>9 Years</t>
  </si>
  <si>
    <t>10 Years</t>
  </si>
  <si>
    <t>Amortization factor rates: 11 years to 15 years</t>
  </si>
  <si>
    <t>11 Years</t>
  </si>
  <si>
    <t>12 Years</t>
  </si>
  <si>
    <t>13 Years</t>
  </si>
  <si>
    <t>14 Years</t>
  </si>
  <si>
    <t>15 Years</t>
  </si>
  <si>
    <t>Amortization factor rates: 16 years to 20 years</t>
  </si>
  <si>
    <t>16 Years</t>
  </si>
  <si>
    <t>17 Years</t>
  </si>
  <si>
    <t>18 Years</t>
  </si>
  <si>
    <t>19 Years</t>
  </si>
  <si>
    <t>20 Years</t>
  </si>
  <si>
    <t>(Amortization for Bank Financing does not include Processing Fees.)</t>
  </si>
  <si>
    <t>(To determine the monthly amortization, simply multiply the loanable amount with the factor that corresponds to the choosen term and rate)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</si>
</sst>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m&quot; &quot;d\,&quot; &quot;yyyy;@"/>
    <numFmt numFmtId="166" formatCode="_(* #,##0_);_(* \(#,##0\);_(* &quot;-&quot;??_);_(@_)"/>
    <numFmt numFmtId="167" formatCode="0.000%"/>
    <numFmt numFmtId="168" formatCode="_(* #,##0.000000000_);_(* \(#,##0.0000000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color indexed="8"/>
      <name val="Calibri"/>
      <family val="2"/>
    </font>
    <font>
      <b/>
      <sz val="7.5"/>
      <color indexed="8"/>
      <name val="Calibri"/>
      <family val="2"/>
    </font>
    <font>
      <b/>
      <sz val="7.5"/>
      <name val="Arial"/>
      <family val="2"/>
    </font>
    <font>
      <b/>
      <i/>
      <sz val="7.5"/>
      <name val="Arial"/>
      <family val="2"/>
    </font>
    <font>
      <sz val="7.5"/>
      <name val="Arial"/>
      <family val="2"/>
    </font>
    <font>
      <i/>
      <sz val="7.5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7.5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i/>
      <sz val="8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7.5"/>
      <name val="Arial Narrow"/>
      <family val="2"/>
    </font>
    <font>
      <sz val="8"/>
      <name val="Calibri"/>
      <family val="2"/>
    </font>
    <font>
      <sz val="9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3" fontId="2" fillId="0" borderId="0" xfId="42" applyFont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Border="1" applyAlignment="1">
      <alignment/>
    </xf>
    <xf numFmtId="43" fontId="3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43" fontId="15" fillId="0" borderId="0" xfId="42" applyFont="1" applyBorder="1" applyAlignment="1">
      <alignment/>
    </xf>
    <xf numFmtId="0" fontId="15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0" fontId="8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43" fontId="17" fillId="0" borderId="13" xfId="42" applyFont="1" applyBorder="1" applyAlignment="1">
      <alignment/>
    </xf>
    <xf numFmtId="43" fontId="17" fillId="0" borderId="14" xfId="42" applyFont="1" applyBorder="1" applyAlignment="1">
      <alignment/>
    </xf>
    <xf numFmtId="43" fontId="17" fillId="0" borderId="15" xfId="42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0" xfId="0" applyFont="1" applyBorder="1" applyAlignment="1">
      <alignment/>
    </xf>
    <xf numFmtId="14" fontId="16" fillId="0" borderId="0" xfId="0" applyNumberFormat="1" applyFont="1" applyFill="1" applyBorder="1" applyAlignment="1">
      <alignment/>
    </xf>
    <xf numFmtId="0" fontId="13" fillId="0" borderId="11" xfId="0" applyFont="1" applyBorder="1" applyAlignment="1">
      <alignment horizontal="right"/>
    </xf>
    <xf numFmtId="0" fontId="19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17" fillId="0" borderId="11" xfId="0" applyFont="1" applyBorder="1" applyAlignment="1">
      <alignment/>
    </xf>
    <xf numFmtId="165" fontId="6" fillId="0" borderId="14" xfId="0" applyNumberFormat="1" applyFont="1" applyBorder="1" applyAlignment="1" quotePrefix="1">
      <alignment/>
    </xf>
    <xf numFmtId="165" fontId="2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 quotePrefix="1">
      <alignment/>
    </xf>
    <xf numFmtId="165" fontId="2" fillId="0" borderId="14" xfId="0" applyNumberFormat="1" applyFont="1" applyBorder="1" applyAlignment="1">
      <alignment/>
    </xf>
    <xf numFmtId="165" fontId="16" fillId="0" borderId="0" xfId="0" applyNumberFormat="1" applyFont="1" applyBorder="1" applyAlignment="1" quotePrefix="1">
      <alignment horizontal="left"/>
    </xf>
    <xf numFmtId="0" fontId="20" fillId="0" borderId="17" xfId="0" applyFont="1" applyBorder="1" applyAlignment="1">
      <alignment/>
    </xf>
    <xf numFmtId="0" fontId="7" fillId="0" borderId="14" xfId="0" applyFont="1" applyBorder="1" applyAlignment="1">
      <alignment/>
    </xf>
    <xf numFmtId="43" fontId="21" fillId="0" borderId="0" xfId="42" applyFont="1" applyBorder="1" applyAlignment="1">
      <alignment/>
    </xf>
    <xf numFmtId="10" fontId="9" fillId="0" borderId="0" xfId="0" applyNumberFormat="1" applyFont="1" applyBorder="1" applyAlignment="1">
      <alignment horizontal="center"/>
    </xf>
    <xf numFmtId="43" fontId="17" fillId="0" borderId="14" xfId="42" applyFont="1" applyBorder="1" applyAlignment="1" applyProtection="1">
      <alignment/>
      <protection/>
    </xf>
    <xf numFmtId="43" fontId="21" fillId="0" borderId="15" xfId="42" applyFont="1" applyBorder="1" applyAlignment="1" applyProtection="1">
      <alignment/>
      <protection/>
    </xf>
    <xf numFmtId="43" fontId="24" fillId="0" borderId="0" xfId="42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3" fontId="25" fillId="0" borderId="0" xfId="42" applyFont="1" applyAlignment="1">
      <alignment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43" fontId="25" fillId="33" borderId="0" xfId="42" applyFont="1" applyFill="1" applyAlignment="1">
      <alignment/>
    </xf>
    <xf numFmtId="43" fontId="25" fillId="0" borderId="0" xfId="42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0" xfId="0" applyFont="1" applyFill="1" applyBorder="1" applyAlignment="1">
      <alignment horizontal="right"/>
    </xf>
    <xf numFmtId="0" fontId="25" fillId="33" borderId="13" xfId="0" applyFont="1" applyFill="1" applyBorder="1" applyAlignment="1">
      <alignment horizontal="right"/>
    </xf>
    <xf numFmtId="43" fontId="25" fillId="33" borderId="13" xfId="42" applyFont="1" applyFill="1" applyBorder="1" applyAlignment="1">
      <alignment horizontal="right"/>
    </xf>
    <xf numFmtId="43" fontId="25" fillId="33" borderId="10" xfId="42" applyFont="1" applyFill="1" applyBorder="1" applyAlignment="1">
      <alignment horizontal="right"/>
    </xf>
    <xf numFmtId="43" fontId="25" fillId="33" borderId="12" xfId="42" applyFont="1" applyFill="1" applyBorder="1" applyAlignment="1">
      <alignment horizontal="right"/>
    </xf>
    <xf numFmtId="43" fontId="25" fillId="33" borderId="17" xfId="42" applyFont="1" applyFill="1" applyBorder="1" applyAlignment="1">
      <alignment horizontal="right"/>
    </xf>
    <xf numFmtId="43" fontId="25" fillId="33" borderId="18" xfId="42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25" fillId="33" borderId="16" xfId="0" applyFont="1" applyFill="1" applyBorder="1" applyAlignment="1">
      <alignment/>
    </xf>
    <xf numFmtId="167" fontId="25" fillId="33" borderId="17" xfId="57" applyNumberFormat="1" applyFont="1" applyFill="1" applyBorder="1" applyAlignment="1">
      <alignment/>
    </xf>
    <xf numFmtId="167" fontId="25" fillId="33" borderId="18" xfId="57" applyNumberFormat="1" applyFont="1" applyFill="1" applyBorder="1" applyAlignment="1">
      <alignment/>
    </xf>
    <xf numFmtId="10" fontId="25" fillId="33" borderId="17" xfId="57" applyNumberFormat="1" applyFont="1" applyFill="1" applyBorder="1" applyAlignment="1">
      <alignment/>
    </xf>
    <xf numFmtId="167" fontId="25" fillId="33" borderId="16" xfId="57" applyNumberFormat="1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25" fillId="33" borderId="20" xfId="0" applyFont="1" applyFill="1" applyBorder="1" applyAlignment="1">
      <alignment/>
    </xf>
    <xf numFmtId="0" fontId="25" fillId="33" borderId="19" xfId="0" applyFont="1" applyFill="1" applyBorder="1" applyAlignment="1">
      <alignment horizontal="right"/>
    </xf>
    <xf numFmtId="43" fontId="25" fillId="33" borderId="15" xfId="42" applyFont="1" applyFill="1" applyBorder="1" applyAlignment="1">
      <alignment horizontal="right"/>
    </xf>
    <xf numFmtId="43" fontId="25" fillId="33" borderId="20" xfId="42" applyFont="1" applyFill="1" applyBorder="1" applyAlignment="1">
      <alignment horizontal="right"/>
    </xf>
    <xf numFmtId="0" fontId="25" fillId="33" borderId="17" xfId="0" applyFont="1" applyFill="1" applyBorder="1" applyAlignment="1">
      <alignment horizontal="right"/>
    </xf>
    <xf numFmtId="43" fontId="24" fillId="0" borderId="0" xfId="42" applyFont="1" applyFill="1" applyAlignment="1">
      <alignment/>
    </xf>
    <xf numFmtId="0" fontId="28" fillId="34" borderId="0" xfId="0" applyFont="1" applyFill="1" applyAlignment="1">
      <alignment/>
    </xf>
    <xf numFmtId="0" fontId="28" fillId="0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43" fontId="25" fillId="34" borderId="0" xfId="42" applyFont="1" applyFill="1" applyAlignment="1">
      <alignment/>
    </xf>
    <xf numFmtId="0" fontId="25" fillId="34" borderId="10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25" fillId="34" borderId="12" xfId="0" applyFont="1" applyFill="1" applyBorder="1" applyAlignment="1">
      <alignment horizontal="center"/>
    </xf>
    <xf numFmtId="43" fontId="25" fillId="34" borderId="12" xfId="42" applyFont="1" applyFill="1" applyBorder="1" applyAlignment="1">
      <alignment/>
    </xf>
    <xf numFmtId="43" fontId="25" fillId="34" borderId="10" xfId="42" applyFont="1" applyFill="1" applyBorder="1" applyAlignment="1">
      <alignment/>
    </xf>
    <xf numFmtId="43" fontId="25" fillId="34" borderId="13" xfId="42" applyFont="1" applyFill="1" applyBorder="1" applyAlignment="1">
      <alignment/>
    </xf>
    <xf numFmtId="10" fontId="25" fillId="34" borderId="17" xfId="57" applyNumberFormat="1" applyFont="1" applyFill="1" applyBorder="1" applyAlignment="1">
      <alignment/>
    </xf>
    <xf numFmtId="0" fontId="25" fillId="34" borderId="18" xfId="0" applyFont="1" applyFill="1" applyBorder="1" applyAlignment="1">
      <alignment/>
    </xf>
    <xf numFmtId="0" fontId="25" fillId="34" borderId="16" xfId="0" applyFont="1" applyFill="1" applyBorder="1" applyAlignment="1">
      <alignment horizontal="center"/>
    </xf>
    <xf numFmtId="43" fontId="25" fillId="34" borderId="16" xfId="42" applyFont="1" applyFill="1" applyBorder="1" applyAlignment="1">
      <alignment/>
    </xf>
    <xf numFmtId="0" fontId="25" fillId="34" borderId="17" xfId="0" applyFont="1" applyFill="1" applyBorder="1" applyAlignment="1">
      <alignment horizontal="center"/>
    </xf>
    <xf numFmtId="43" fontId="25" fillId="34" borderId="18" xfId="42" applyFont="1" applyFill="1" applyBorder="1" applyAlignment="1">
      <alignment/>
    </xf>
    <xf numFmtId="43" fontId="25" fillId="34" borderId="17" xfId="42" applyFont="1" applyFill="1" applyBorder="1" applyAlignment="1">
      <alignment/>
    </xf>
    <xf numFmtId="10" fontId="25" fillId="34" borderId="19" xfId="57" applyNumberFormat="1" applyFont="1" applyFill="1" applyBorder="1" applyAlignment="1">
      <alignment/>
    </xf>
    <xf numFmtId="0" fontId="25" fillId="34" borderId="15" xfId="0" applyFont="1" applyFill="1" applyBorder="1" applyAlignment="1">
      <alignment/>
    </xf>
    <xf numFmtId="43" fontId="25" fillId="34" borderId="20" xfId="42" applyFont="1" applyFill="1" applyBorder="1" applyAlignment="1">
      <alignment horizontal="center"/>
    </xf>
    <xf numFmtId="43" fontId="25" fillId="34" borderId="20" xfId="42" applyFont="1" applyFill="1" applyBorder="1" applyAlignment="1">
      <alignment/>
    </xf>
    <xf numFmtId="43" fontId="25" fillId="34" borderId="19" xfId="42" applyFont="1" applyFill="1" applyBorder="1" applyAlignment="1">
      <alignment/>
    </xf>
    <xf numFmtId="43" fontId="25" fillId="34" borderId="15" xfId="42" applyFont="1" applyFill="1" applyBorder="1" applyAlignment="1">
      <alignment/>
    </xf>
    <xf numFmtId="0" fontId="25" fillId="34" borderId="19" xfId="0" applyFont="1" applyFill="1" applyBorder="1" applyAlignment="1">
      <alignment horizontal="center"/>
    </xf>
    <xf numFmtId="43" fontId="25" fillId="34" borderId="0" xfId="42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5" fillId="34" borderId="20" xfId="0" applyFont="1" applyFill="1" applyBorder="1" applyAlignment="1">
      <alignment horizontal="center"/>
    </xf>
    <xf numFmtId="168" fontId="25" fillId="34" borderId="19" xfId="42" applyNumberFormat="1" applyFont="1" applyFill="1" applyBorder="1" applyAlignment="1">
      <alignment/>
    </xf>
    <xf numFmtId="0" fontId="25" fillId="34" borderId="16" xfId="0" applyFont="1" applyFill="1" applyBorder="1" applyAlignment="1">
      <alignment/>
    </xf>
    <xf numFmtId="0" fontId="25" fillId="34" borderId="20" xfId="0" applyFont="1" applyFill="1" applyBorder="1" applyAlignment="1">
      <alignment/>
    </xf>
    <xf numFmtId="168" fontId="25" fillId="34" borderId="20" xfId="42" applyNumberFormat="1" applyFont="1" applyFill="1" applyBorder="1" applyAlignment="1">
      <alignment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43" fontId="24" fillId="34" borderId="0" xfId="42" applyFont="1" applyFill="1" applyAlignment="1">
      <alignment/>
    </xf>
    <xf numFmtId="0" fontId="26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3" fontId="24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123825</xdr:rowOff>
    </xdr:to>
    <xdr:pic>
      <xdr:nvPicPr>
        <xdr:cNvPr id="1" name="Picture 3" descr="hea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19050</xdr:rowOff>
    </xdr:from>
    <xdr:to>
      <xdr:col>4</xdr:col>
      <xdr:colOff>1485900</xdr:colOff>
      <xdr:row>94</xdr:row>
      <xdr:rowOff>161925</xdr:rowOff>
    </xdr:to>
    <xdr:pic>
      <xdr:nvPicPr>
        <xdr:cNvPr id="2" name="Picture 4" descr="foo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96675"/>
          <a:ext cx="6067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="120" zoomScaleNormal="120" zoomScalePageLayoutView="0" workbookViewId="0" topLeftCell="A1">
      <selection activeCell="C33" sqref="C33"/>
    </sheetView>
  </sheetViews>
  <sheetFormatPr defaultColWidth="9.140625" defaultRowHeight="15"/>
  <cols>
    <col min="1" max="1" width="18.8515625" style="1" customWidth="1"/>
    <col min="2" max="2" width="16.140625" style="1" customWidth="1"/>
    <col min="3" max="3" width="18.8515625" style="1" customWidth="1"/>
    <col min="4" max="4" width="14.8515625" style="1" customWidth="1"/>
    <col min="5" max="5" width="25.8515625" style="1" customWidth="1"/>
    <col min="6" max="6" width="9.421875" style="1" customWidth="1"/>
    <col min="7" max="7" width="15.421875" style="1" customWidth="1"/>
    <col min="8" max="16384" width="9.140625" style="1" customWidth="1"/>
  </cols>
  <sheetData>
    <row r="1" ht="10.5">
      <c r="C1" s="2" t="s">
        <v>0</v>
      </c>
    </row>
    <row r="2" spans="1:5" ht="10.5">
      <c r="A2" s="163" t="s">
        <v>1</v>
      </c>
      <c r="B2" s="164"/>
      <c r="C2" s="164"/>
      <c r="D2" s="164"/>
      <c r="E2" s="164"/>
    </row>
    <row r="3" spans="1:5" ht="10.5">
      <c r="A3" s="50"/>
      <c r="B3" s="51"/>
      <c r="C3" s="51"/>
      <c r="D3" s="51"/>
      <c r="E3" s="51"/>
    </row>
    <row r="4" spans="1:5" ht="10.5">
      <c r="A4" s="50"/>
      <c r="B4" s="51"/>
      <c r="C4" s="51"/>
      <c r="D4" s="51"/>
      <c r="E4" s="51"/>
    </row>
    <row r="5" spans="1:5" ht="10.5">
      <c r="A5" s="50"/>
      <c r="B5" s="51"/>
      <c r="C5" s="51"/>
      <c r="D5" s="51"/>
      <c r="E5" s="51"/>
    </row>
    <row r="6" spans="2:7" ht="10.5">
      <c r="B6" s="3" t="s">
        <v>2</v>
      </c>
      <c r="C6" s="3"/>
      <c r="D6" s="3"/>
      <c r="G6" s="1" t="s">
        <v>3</v>
      </c>
    </row>
    <row r="7" spans="1:5" ht="12.75">
      <c r="A7" s="60" t="s">
        <v>4</v>
      </c>
      <c r="B7" s="55"/>
      <c r="C7" s="55"/>
      <c r="D7" s="56" t="s">
        <v>5</v>
      </c>
      <c r="E7" s="71">
        <v>2361555</v>
      </c>
    </row>
    <row r="8" spans="1:5" ht="12.75">
      <c r="A8" s="53" t="s">
        <v>42</v>
      </c>
      <c r="B8" s="70">
        <v>0.12</v>
      </c>
      <c r="C8" s="10"/>
      <c r="D8" s="69"/>
      <c r="E8" s="72"/>
    </row>
    <row r="9" spans="1:5" ht="12.75">
      <c r="A9" s="81" t="s">
        <v>53</v>
      </c>
      <c r="B9" s="70"/>
      <c r="C9" s="10"/>
      <c r="D9" s="69"/>
      <c r="E9" s="71">
        <f>E7+E8</f>
        <v>2361555</v>
      </c>
    </row>
    <row r="10" spans="1:5" ht="12.75">
      <c r="A10" s="53" t="s">
        <v>6</v>
      </c>
      <c r="B10" s="57"/>
      <c r="C10" s="33"/>
      <c r="D10" s="58"/>
      <c r="E10" s="72">
        <v>0</v>
      </c>
    </row>
    <row r="11" spans="1:5" s="8" customFormat="1" ht="12.75">
      <c r="A11" s="53" t="s">
        <v>50</v>
      </c>
      <c r="B11" s="59">
        <v>0.055</v>
      </c>
      <c r="C11" s="33"/>
      <c r="D11" s="58"/>
      <c r="E11" s="91">
        <f>E9*B11</f>
        <v>129885.525</v>
      </c>
    </row>
    <row r="12" spans="1:5" ht="12.75">
      <c r="A12" s="53" t="s">
        <v>51</v>
      </c>
      <c r="B12" s="10"/>
      <c r="C12" s="33"/>
      <c r="D12" s="58"/>
      <c r="E12" s="73">
        <v>25000</v>
      </c>
    </row>
    <row r="13" spans="1:5" ht="12.75">
      <c r="A13" s="87" t="s">
        <v>52</v>
      </c>
      <c r="B13" s="78"/>
      <c r="C13" s="79"/>
      <c r="D13" s="80" t="s">
        <v>5</v>
      </c>
      <c r="E13" s="92">
        <f>E9+E11+E12</f>
        <v>2516440.525</v>
      </c>
    </row>
    <row r="14" spans="1:5" ht="12.75">
      <c r="A14" s="65" t="s">
        <v>7</v>
      </c>
      <c r="B14" s="61" t="s">
        <v>54</v>
      </c>
      <c r="C14" s="61"/>
      <c r="D14" s="75"/>
      <c r="E14" s="47"/>
    </row>
    <row r="15" spans="1:5" ht="12.75">
      <c r="A15" s="65" t="s">
        <v>8</v>
      </c>
      <c r="B15" s="86">
        <v>41401</v>
      </c>
      <c r="C15" s="61"/>
      <c r="D15" s="66"/>
      <c r="E15" s="48"/>
    </row>
    <row r="16" spans="1:5" ht="12.75">
      <c r="A16" s="65" t="s">
        <v>9</v>
      </c>
      <c r="B16" s="68" t="s">
        <v>57</v>
      </c>
      <c r="C16" s="68"/>
      <c r="D16" s="66"/>
      <c r="E16" s="48"/>
    </row>
    <row r="17" spans="1:5" ht="12.75">
      <c r="A17" s="65" t="s">
        <v>10</v>
      </c>
      <c r="B17" s="61" t="s">
        <v>55</v>
      </c>
      <c r="D17" s="66"/>
      <c r="E17" s="48"/>
    </row>
    <row r="18" spans="1:5" ht="12.75">
      <c r="A18" s="65" t="s">
        <v>11</v>
      </c>
      <c r="B18" s="68">
        <v>25.5</v>
      </c>
      <c r="C18" s="61" t="s">
        <v>43</v>
      </c>
      <c r="D18" s="66"/>
      <c r="E18" s="46"/>
    </row>
    <row r="19" spans="1:5" ht="12.75">
      <c r="A19" s="65" t="s">
        <v>12</v>
      </c>
      <c r="B19" s="68" t="s">
        <v>13</v>
      </c>
      <c r="C19" s="61"/>
      <c r="D19" s="66"/>
      <c r="E19" s="48"/>
    </row>
    <row r="20" spans="1:5" ht="12.75">
      <c r="A20" s="66" t="s">
        <v>14</v>
      </c>
      <c r="B20" s="76" t="s">
        <v>41</v>
      </c>
      <c r="C20" s="67"/>
      <c r="D20" s="67"/>
      <c r="E20" s="48"/>
    </row>
    <row r="21" spans="1:5" ht="9">
      <c r="A21" s="4"/>
      <c r="B21" s="11"/>
      <c r="C21" s="12" t="s">
        <v>15</v>
      </c>
      <c r="D21" s="13"/>
      <c r="E21" s="14" t="s">
        <v>16</v>
      </c>
    </row>
    <row r="22" spans="1:5" ht="9">
      <c r="A22" s="15" t="s">
        <v>17</v>
      </c>
      <c r="B22" s="16" t="s">
        <v>5</v>
      </c>
      <c r="C22" s="9">
        <v>15000</v>
      </c>
      <c r="D22" s="6"/>
      <c r="E22" s="82">
        <f>B15</f>
        <v>41401</v>
      </c>
    </row>
    <row r="23" spans="1:5" ht="9">
      <c r="A23" s="5"/>
      <c r="B23" s="17"/>
      <c r="C23" s="6"/>
      <c r="D23" s="18"/>
      <c r="E23" s="83"/>
    </row>
    <row r="24" spans="1:5" ht="9">
      <c r="A24" s="15" t="s">
        <v>40</v>
      </c>
      <c r="B24" s="19">
        <v>0.2</v>
      </c>
      <c r="C24" s="20">
        <f>E13*B24-C22</f>
        <v>488288.105</v>
      </c>
      <c r="D24" s="21"/>
      <c r="E24" s="84"/>
    </row>
    <row r="25" spans="1:5" ht="9">
      <c r="A25" s="15"/>
      <c r="B25" s="19"/>
      <c r="C25" s="20"/>
      <c r="D25" s="21"/>
      <c r="E25" s="84"/>
    </row>
    <row r="26" spans="1:5" ht="9">
      <c r="A26" s="5" t="s">
        <v>39</v>
      </c>
      <c r="B26" s="19" t="s">
        <v>18</v>
      </c>
      <c r="C26" s="20">
        <f>C24/36</f>
        <v>13563.558472222221</v>
      </c>
      <c r="D26" s="49">
        <v>1</v>
      </c>
      <c r="E26" s="82">
        <v>41432</v>
      </c>
    </row>
    <row r="27" spans="1:5" s="25" customFormat="1" ht="9">
      <c r="A27" s="5"/>
      <c r="B27" s="17" t="s">
        <v>18</v>
      </c>
      <c r="C27" s="22">
        <f>C26</f>
        <v>13563.558472222221</v>
      </c>
      <c r="D27" s="23">
        <v>2</v>
      </c>
      <c r="E27" s="85">
        <v>41462</v>
      </c>
    </row>
    <row r="28" spans="1:5" ht="9">
      <c r="A28" s="5"/>
      <c r="B28" s="17" t="s">
        <v>18</v>
      </c>
      <c r="C28" s="22">
        <f aca="true" t="shared" si="0" ref="C28:C61">C27</f>
        <v>13563.558472222221</v>
      </c>
      <c r="D28" s="23">
        <v>3</v>
      </c>
      <c r="E28" s="82">
        <v>41493</v>
      </c>
    </row>
    <row r="29" spans="1:5" ht="9">
      <c r="A29" s="5"/>
      <c r="B29" s="17" t="s">
        <v>18</v>
      </c>
      <c r="C29" s="22">
        <f t="shared" si="0"/>
        <v>13563.558472222221</v>
      </c>
      <c r="D29" s="23">
        <v>4</v>
      </c>
      <c r="E29" s="85">
        <v>41524</v>
      </c>
    </row>
    <row r="30" spans="1:5" ht="9">
      <c r="A30" s="5"/>
      <c r="B30" s="17" t="s">
        <v>18</v>
      </c>
      <c r="C30" s="22">
        <f t="shared" si="0"/>
        <v>13563.558472222221</v>
      </c>
      <c r="D30" s="23">
        <v>5</v>
      </c>
      <c r="E30" s="82">
        <v>41554</v>
      </c>
    </row>
    <row r="31" spans="1:5" ht="9">
      <c r="A31" s="5"/>
      <c r="B31" s="17" t="s">
        <v>18</v>
      </c>
      <c r="C31" s="22">
        <f t="shared" si="0"/>
        <v>13563.558472222221</v>
      </c>
      <c r="D31" s="23">
        <v>6</v>
      </c>
      <c r="E31" s="85">
        <v>41585</v>
      </c>
    </row>
    <row r="32" spans="1:5" ht="9">
      <c r="A32" s="5"/>
      <c r="B32" s="17" t="s">
        <v>18</v>
      </c>
      <c r="C32" s="22">
        <f t="shared" si="0"/>
        <v>13563.558472222221</v>
      </c>
      <c r="D32" s="23">
        <v>7</v>
      </c>
      <c r="E32" s="82">
        <v>41615</v>
      </c>
    </row>
    <row r="33" spans="1:5" ht="9">
      <c r="A33" s="5"/>
      <c r="B33" s="17" t="s">
        <v>18</v>
      </c>
      <c r="C33" s="22">
        <f t="shared" si="0"/>
        <v>13563.558472222221</v>
      </c>
      <c r="D33" s="23">
        <v>8</v>
      </c>
      <c r="E33" s="85">
        <v>41646</v>
      </c>
    </row>
    <row r="34" spans="1:5" ht="9">
      <c r="A34" s="5"/>
      <c r="B34" s="17" t="s">
        <v>18</v>
      </c>
      <c r="C34" s="22">
        <f t="shared" si="0"/>
        <v>13563.558472222221</v>
      </c>
      <c r="D34" s="23">
        <v>9</v>
      </c>
      <c r="E34" s="82">
        <v>41677</v>
      </c>
    </row>
    <row r="35" spans="1:5" ht="9">
      <c r="A35" s="5"/>
      <c r="B35" s="17" t="s">
        <v>18</v>
      </c>
      <c r="C35" s="22">
        <f t="shared" si="0"/>
        <v>13563.558472222221</v>
      </c>
      <c r="D35" s="23">
        <v>10</v>
      </c>
      <c r="E35" s="85">
        <v>41705</v>
      </c>
    </row>
    <row r="36" spans="1:5" ht="9">
      <c r="A36" s="5"/>
      <c r="B36" s="17" t="s">
        <v>18</v>
      </c>
      <c r="C36" s="22">
        <f t="shared" si="0"/>
        <v>13563.558472222221</v>
      </c>
      <c r="D36" s="23">
        <v>11</v>
      </c>
      <c r="E36" s="82">
        <v>41736</v>
      </c>
    </row>
    <row r="37" spans="1:5" ht="9">
      <c r="A37" s="5"/>
      <c r="B37" s="17" t="s">
        <v>18</v>
      </c>
      <c r="C37" s="22">
        <f t="shared" si="0"/>
        <v>13563.558472222221</v>
      </c>
      <c r="D37" s="23">
        <v>12</v>
      </c>
      <c r="E37" s="85">
        <v>41766</v>
      </c>
    </row>
    <row r="38" spans="1:5" ht="9">
      <c r="A38" s="5"/>
      <c r="B38" s="17" t="s">
        <v>18</v>
      </c>
      <c r="C38" s="22">
        <f t="shared" si="0"/>
        <v>13563.558472222221</v>
      </c>
      <c r="D38" s="23">
        <v>13</v>
      </c>
      <c r="E38" s="82">
        <v>41797</v>
      </c>
    </row>
    <row r="39" spans="1:5" ht="9">
      <c r="A39" s="5"/>
      <c r="B39" s="17" t="s">
        <v>18</v>
      </c>
      <c r="C39" s="22">
        <f t="shared" si="0"/>
        <v>13563.558472222221</v>
      </c>
      <c r="D39" s="23">
        <v>14</v>
      </c>
      <c r="E39" s="85">
        <v>41827</v>
      </c>
    </row>
    <row r="40" spans="1:5" ht="9">
      <c r="A40" s="5"/>
      <c r="B40" s="17" t="s">
        <v>18</v>
      </c>
      <c r="C40" s="22">
        <f t="shared" si="0"/>
        <v>13563.558472222221</v>
      </c>
      <c r="D40" s="23">
        <v>15</v>
      </c>
      <c r="E40" s="82">
        <v>41858</v>
      </c>
    </row>
    <row r="41" spans="1:5" ht="9">
      <c r="A41" s="5"/>
      <c r="B41" s="17" t="s">
        <v>18</v>
      </c>
      <c r="C41" s="22">
        <f t="shared" si="0"/>
        <v>13563.558472222221</v>
      </c>
      <c r="D41" s="23">
        <v>16</v>
      </c>
      <c r="E41" s="85">
        <v>41889</v>
      </c>
    </row>
    <row r="42" spans="1:5" ht="9">
      <c r="A42" s="5"/>
      <c r="B42" s="17" t="s">
        <v>18</v>
      </c>
      <c r="C42" s="22">
        <f t="shared" si="0"/>
        <v>13563.558472222221</v>
      </c>
      <c r="D42" s="23">
        <v>17</v>
      </c>
      <c r="E42" s="82">
        <v>41919</v>
      </c>
    </row>
    <row r="43" spans="1:5" ht="9">
      <c r="A43" s="5"/>
      <c r="B43" s="17" t="s">
        <v>18</v>
      </c>
      <c r="C43" s="22">
        <f t="shared" si="0"/>
        <v>13563.558472222221</v>
      </c>
      <c r="D43" s="23">
        <v>18</v>
      </c>
      <c r="E43" s="85">
        <v>41950</v>
      </c>
    </row>
    <row r="44" spans="1:5" ht="9">
      <c r="A44" s="26"/>
      <c r="B44" s="27" t="s">
        <v>18</v>
      </c>
      <c r="C44" s="22">
        <f t="shared" si="0"/>
        <v>13563.558472222221</v>
      </c>
      <c r="D44" s="23">
        <v>19</v>
      </c>
      <c r="E44" s="82">
        <v>41980</v>
      </c>
    </row>
    <row r="45" spans="1:5" ht="9">
      <c r="A45" s="26"/>
      <c r="B45" s="27" t="s">
        <v>18</v>
      </c>
      <c r="C45" s="22">
        <f t="shared" si="0"/>
        <v>13563.558472222221</v>
      </c>
      <c r="D45" s="23">
        <v>20</v>
      </c>
      <c r="E45" s="85">
        <v>42011</v>
      </c>
    </row>
    <row r="46" spans="1:5" ht="9">
      <c r="A46" s="26"/>
      <c r="B46" s="27" t="s">
        <v>18</v>
      </c>
      <c r="C46" s="22">
        <f t="shared" si="0"/>
        <v>13563.558472222221</v>
      </c>
      <c r="D46" s="23">
        <v>21</v>
      </c>
      <c r="E46" s="82">
        <v>42042</v>
      </c>
    </row>
    <row r="47" spans="1:5" ht="9">
      <c r="A47" s="26"/>
      <c r="B47" s="27" t="s">
        <v>18</v>
      </c>
      <c r="C47" s="22">
        <f t="shared" si="0"/>
        <v>13563.558472222221</v>
      </c>
      <c r="D47" s="23">
        <v>22</v>
      </c>
      <c r="E47" s="85">
        <v>42070</v>
      </c>
    </row>
    <row r="48" spans="1:5" ht="9">
      <c r="A48" s="26"/>
      <c r="B48" s="27" t="s">
        <v>18</v>
      </c>
      <c r="C48" s="22">
        <f t="shared" si="0"/>
        <v>13563.558472222221</v>
      </c>
      <c r="D48" s="23">
        <v>23</v>
      </c>
      <c r="E48" s="82">
        <v>42101</v>
      </c>
    </row>
    <row r="49" spans="1:5" ht="9">
      <c r="A49" s="26"/>
      <c r="B49" s="27" t="s">
        <v>18</v>
      </c>
      <c r="C49" s="22">
        <f t="shared" si="0"/>
        <v>13563.558472222221</v>
      </c>
      <c r="D49" s="23">
        <v>24</v>
      </c>
      <c r="E49" s="85">
        <v>42131</v>
      </c>
    </row>
    <row r="50" spans="1:5" ht="9">
      <c r="A50" s="15"/>
      <c r="B50" s="27" t="s">
        <v>18</v>
      </c>
      <c r="C50" s="22">
        <f t="shared" si="0"/>
        <v>13563.558472222221</v>
      </c>
      <c r="D50" s="23">
        <v>25</v>
      </c>
      <c r="E50" s="82">
        <v>42162</v>
      </c>
    </row>
    <row r="51" spans="1:5" ht="9">
      <c r="A51" s="15"/>
      <c r="B51" s="27" t="s">
        <v>18</v>
      </c>
      <c r="C51" s="22">
        <f t="shared" si="0"/>
        <v>13563.558472222221</v>
      </c>
      <c r="D51" s="23">
        <v>26</v>
      </c>
      <c r="E51" s="85">
        <v>42192</v>
      </c>
    </row>
    <row r="52" spans="1:5" ht="9">
      <c r="A52" s="26"/>
      <c r="B52" s="27" t="s">
        <v>18</v>
      </c>
      <c r="C52" s="22">
        <f t="shared" si="0"/>
        <v>13563.558472222221</v>
      </c>
      <c r="D52" s="23">
        <v>27</v>
      </c>
      <c r="E52" s="82">
        <v>42223</v>
      </c>
    </row>
    <row r="53" spans="1:5" ht="9">
      <c r="A53" s="26"/>
      <c r="B53" s="27" t="s">
        <v>18</v>
      </c>
      <c r="C53" s="22">
        <f t="shared" si="0"/>
        <v>13563.558472222221</v>
      </c>
      <c r="D53" s="23">
        <v>28</v>
      </c>
      <c r="E53" s="85">
        <v>42254</v>
      </c>
    </row>
    <row r="54" spans="1:5" ht="9">
      <c r="A54" s="26"/>
      <c r="B54" s="27" t="s">
        <v>18</v>
      </c>
      <c r="C54" s="22">
        <f t="shared" si="0"/>
        <v>13563.558472222221</v>
      </c>
      <c r="D54" s="23">
        <v>29</v>
      </c>
      <c r="E54" s="82">
        <v>42284</v>
      </c>
    </row>
    <row r="55" spans="1:5" ht="9">
      <c r="A55" s="26"/>
      <c r="B55" s="27" t="s">
        <v>18</v>
      </c>
      <c r="C55" s="22">
        <f t="shared" si="0"/>
        <v>13563.558472222221</v>
      </c>
      <c r="D55" s="23">
        <v>30</v>
      </c>
      <c r="E55" s="85">
        <v>42315</v>
      </c>
    </row>
    <row r="56" spans="1:5" ht="9">
      <c r="A56" s="26"/>
      <c r="B56" s="27" t="s">
        <v>18</v>
      </c>
      <c r="C56" s="22">
        <f t="shared" si="0"/>
        <v>13563.558472222221</v>
      </c>
      <c r="D56" s="23">
        <v>31</v>
      </c>
      <c r="E56" s="82">
        <v>42345</v>
      </c>
    </row>
    <row r="57" spans="1:5" ht="9">
      <c r="A57" s="26"/>
      <c r="B57" s="27" t="s">
        <v>18</v>
      </c>
      <c r="C57" s="22">
        <f t="shared" si="0"/>
        <v>13563.558472222221</v>
      </c>
      <c r="D57" s="23">
        <v>32</v>
      </c>
      <c r="E57" s="85">
        <v>42376</v>
      </c>
    </row>
    <row r="58" spans="1:5" ht="9">
      <c r="A58" s="26"/>
      <c r="B58" s="27" t="s">
        <v>18</v>
      </c>
      <c r="C58" s="22">
        <f t="shared" si="0"/>
        <v>13563.558472222221</v>
      </c>
      <c r="D58" s="23">
        <v>33</v>
      </c>
      <c r="E58" s="82">
        <v>42407</v>
      </c>
    </row>
    <row r="59" spans="1:5" ht="9">
      <c r="A59" s="26"/>
      <c r="B59" s="27" t="s">
        <v>18</v>
      </c>
      <c r="C59" s="22">
        <f t="shared" si="0"/>
        <v>13563.558472222221</v>
      </c>
      <c r="D59" s="23">
        <v>34</v>
      </c>
      <c r="E59" s="85">
        <v>42436</v>
      </c>
    </row>
    <row r="60" spans="1:5" ht="9">
      <c r="A60" s="26"/>
      <c r="B60" s="27" t="s">
        <v>18</v>
      </c>
      <c r="C60" s="22">
        <f t="shared" si="0"/>
        <v>13563.558472222221</v>
      </c>
      <c r="D60" s="23">
        <v>35</v>
      </c>
      <c r="E60" s="82">
        <v>42467</v>
      </c>
    </row>
    <row r="61" spans="1:5" ht="9">
      <c r="A61" s="15"/>
      <c r="B61" s="27" t="s">
        <v>18</v>
      </c>
      <c r="C61" s="22">
        <f t="shared" si="0"/>
        <v>13563.558472222221</v>
      </c>
      <c r="D61" s="52">
        <v>36</v>
      </c>
      <c r="E61" s="85">
        <v>42497</v>
      </c>
    </row>
    <row r="62" spans="1:5" ht="9">
      <c r="A62" s="15"/>
      <c r="B62" s="27"/>
      <c r="C62" s="22"/>
      <c r="D62" s="52"/>
      <c r="E62" s="24"/>
    </row>
    <row r="63" spans="1:5" ht="9">
      <c r="A63" s="28" t="s">
        <v>19</v>
      </c>
      <c r="B63" s="19">
        <v>0.8</v>
      </c>
      <c r="C63" s="9">
        <f>E13*B63</f>
        <v>2013152.42</v>
      </c>
      <c r="D63" s="6" t="s">
        <v>38</v>
      </c>
      <c r="E63" s="29"/>
    </row>
    <row r="64" spans="1:5" s="8" customFormat="1" ht="12.75">
      <c r="A64" s="74"/>
      <c r="B64" s="90"/>
      <c r="C64" s="89"/>
      <c r="D64" s="6"/>
      <c r="E64" s="88"/>
    </row>
    <row r="65" spans="1:5" ht="12.75">
      <c r="A65" s="74"/>
      <c r="B65" s="10"/>
      <c r="C65" s="89"/>
      <c r="D65" s="6"/>
      <c r="E65" s="29"/>
    </row>
    <row r="66" spans="1:5" ht="9">
      <c r="A66" s="5"/>
      <c r="B66" s="6"/>
      <c r="C66" s="22"/>
      <c r="D66" s="6"/>
      <c r="E66" s="29"/>
    </row>
    <row r="67" spans="1:5" ht="9">
      <c r="A67" s="30" t="s">
        <v>20</v>
      </c>
      <c r="B67" s="31"/>
      <c r="C67" s="32">
        <f>C22+C24+C63</f>
        <v>2516440.525</v>
      </c>
      <c r="D67" s="6"/>
      <c r="E67" s="29"/>
    </row>
    <row r="68" spans="1:5" ht="9">
      <c r="A68" s="64" t="s">
        <v>21</v>
      </c>
      <c r="B68" s="62"/>
      <c r="C68" s="62"/>
      <c r="D68" s="62"/>
      <c r="E68" s="54"/>
    </row>
    <row r="69" spans="1:5" ht="9">
      <c r="A69" s="64"/>
      <c r="B69" s="62"/>
      <c r="C69" s="62"/>
      <c r="D69" s="62"/>
      <c r="E69" s="54"/>
    </row>
    <row r="70" spans="1:5" ht="9">
      <c r="A70" s="63" t="s">
        <v>22</v>
      </c>
      <c r="B70" s="62"/>
      <c r="C70" s="62"/>
      <c r="D70" s="62"/>
      <c r="E70" s="54"/>
    </row>
    <row r="71" spans="1:5" ht="9">
      <c r="A71" s="63"/>
      <c r="B71" s="62"/>
      <c r="C71" s="62"/>
      <c r="D71" s="62"/>
      <c r="E71" s="54"/>
    </row>
    <row r="72" spans="1:5" ht="9">
      <c r="A72" s="45" t="s">
        <v>44</v>
      </c>
      <c r="B72" s="38"/>
      <c r="C72" s="38"/>
      <c r="D72" s="38"/>
      <c r="E72" s="54"/>
    </row>
    <row r="73" spans="1:5" ht="9">
      <c r="A73" s="45" t="s">
        <v>23</v>
      </c>
      <c r="B73" s="38"/>
      <c r="C73" s="38"/>
      <c r="D73" s="38"/>
      <c r="E73" s="54"/>
    </row>
    <row r="74" spans="1:5" ht="9">
      <c r="A74" s="45" t="s">
        <v>45</v>
      </c>
      <c r="B74" s="38"/>
      <c r="C74" s="38"/>
      <c r="D74" s="38"/>
      <c r="E74" s="54"/>
    </row>
    <row r="75" spans="1:5" ht="9">
      <c r="A75" s="63"/>
      <c r="B75" s="62"/>
      <c r="C75" s="62"/>
      <c r="D75" s="62"/>
      <c r="E75" s="54"/>
    </row>
    <row r="76" spans="1:5" ht="9">
      <c r="A76" s="63" t="s">
        <v>47</v>
      </c>
      <c r="B76" s="62"/>
      <c r="C76" s="62"/>
      <c r="D76" s="62"/>
      <c r="E76" s="54"/>
    </row>
    <row r="77" spans="1:5" s="25" customFormat="1" ht="9">
      <c r="A77" s="63" t="s">
        <v>46</v>
      </c>
      <c r="B77" s="62"/>
      <c r="C77" s="62"/>
      <c r="D77" s="62"/>
      <c r="E77" s="54"/>
    </row>
    <row r="78" spans="1:5" ht="9">
      <c r="A78" s="63" t="s">
        <v>24</v>
      </c>
      <c r="B78" s="62"/>
      <c r="C78" s="62"/>
      <c r="D78" s="62"/>
      <c r="E78" s="54"/>
    </row>
    <row r="79" spans="1:5" ht="9">
      <c r="A79" s="64"/>
      <c r="B79" s="62"/>
      <c r="C79" s="62"/>
      <c r="D79" s="62"/>
      <c r="E79" s="54"/>
    </row>
    <row r="80" spans="1:5" ht="11.25">
      <c r="A80" s="35" t="s">
        <v>25</v>
      </c>
      <c r="B80" s="6"/>
      <c r="C80" s="6"/>
      <c r="D80" s="6"/>
      <c r="E80" s="29"/>
    </row>
    <row r="81" spans="1:5" ht="11.25">
      <c r="A81" s="15"/>
      <c r="B81" s="36" t="str">
        <f>B14</f>
        <v>SAMPLE COMPUTATION ONLY</v>
      </c>
      <c r="C81" s="6"/>
      <c r="D81" s="6"/>
      <c r="E81" s="29"/>
    </row>
    <row r="82" spans="1:5" ht="9">
      <c r="A82" s="34"/>
      <c r="B82" s="6"/>
      <c r="C82" s="6"/>
      <c r="D82" s="6"/>
      <c r="E82" s="29"/>
    </row>
    <row r="83" spans="1:5" ht="9">
      <c r="A83" s="34"/>
      <c r="B83" s="6"/>
      <c r="C83" s="6"/>
      <c r="D83" s="6"/>
      <c r="E83" s="29"/>
    </row>
    <row r="84" spans="1:6" ht="9">
      <c r="A84" s="5" t="s">
        <v>56</v>
      </c>
      <c r="B84" s="7"/>
      <c r="C84" s="6" t="s">
        <v>26</v>
      </c>
      <c r="D84" s="37"/>
      <c r="E84" s="44" t="s">
        <v>27</v>
      </c>
      <c r="F84" s="38"/>
    </row>
    <row r="85" spans="1:6" ht="9">
      <c r="A85" s="165" t="s">
        <v>28</v>
      </c>
      <c r="B85" s="166"/>
      <c r="C85" s="166"/>
      <c r="D85" s="166"/>
      <c r="E85" s="167"/>
      <c r="F85" s="38"/>
    </row>
    <row r="86" spans="1:6" ht="11.25">
      <c r="A86" s="77" t="s">
        <v>48</v>
      </c>
      <c r="B86" s="33" t="s">
        <v>29</v>
      </c>
      <c r="C86" s="33"/>
      <c r="D86" s="33" t="s">
        <v>30</v>
      </c>
      <c r="E86" s="40"/>
      <c r="F86" s="38"/>
    </row>
    <row r="87" spans="1:6" ht="11.25">
      <c r="A87" s="39"/>
      <c r="B87" s="33" t="s">
        <v>31</v>
      </c>
      <c r="C87" s="33"/>
      <c r="D87" s="33" t="s">
        <v>32</v>
      </c>
      <c r="E87" s="40"/>
      <c r="F87" s="38"/>
    </row>
    <row r="88" spans="1:5" ht="11.25">
      <c r="A88" s="39"/>
      <c r="B88" s="33" t="s">
        <v>33</v>
      </c>
      <c r="C88" s="33"/>
      <c r="D88" s="33" t="s">
        <v>34</v>
      </c>
      <c r="E88" s="40"/>
    </row>
    <row r="89" spans="1:5" ht="11.25">
      <c r="A89" s="41"/>
      <c r="B89" s="42" t="s">
        <v>35</v>
      </c>
      <c r="C89" s="33"/>
      <c r="D89" s="43" t="s">
        <v>36</v>
      </c>
      <c r="E89" s="40"/>
    </row>
    <row r="90" spans="1:5" ht="11.25">
      <c r="A90" s="77"/>
      <c r="B90" s="33" t="s">
        <v>49</v>
      </c>
      <c r="C90" s="33"/>
      <c r="D90" s="43" t="s">
        <v>37</v>
      </c>
      <c r="E90" s="40"/>
    </row>
    <row r="91" spans="1:5" ht="9">
      <c r="A91" s="34"/>
      <c r="B91" s="6"/>
      <c r="C91" s="6"/>
      <c r="D91" s="6"/>
      <c r="E91" s="29"/>
    </row>
    <row r="93" ht="10.5"/>
    <row r="94" ht="10.5"/>
  </sheetData>
  <sheetProtection/>
  <mergeCells count="2">
    <mergeCell ref="A2:E2"/>
    <mergeCell ref="A85:E85"/>
  </mergeCells>
  <printOptions/>
  <pageMargins left="0.45" right="0.2" top="0.25" bottom="0.25" header="0.3" footer="0.3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9.421875" style="94" customWidth="1"/>
    <col min="2" max="2" width="8.7109375" style="94" customWidth="1"/>
    <col min="3" max="3" width="15.140625" style="95" bestFit="1" customWidth="1"/>
    <col min="4" max="4" width="9.140625" style="93" bestFit="1" customWidth="1"/>
    <col min="5" max="5" width="11.421875" style="93" bestFit="1" customWidth="1"/>
    <col min="6" max="6" width="10.00390625" style="93" bestFit="1" customWidth="1"/>
    <col min="7" max="7" width="10.421875" style="93" customWidth="1"/>
    <col min="8" max="8" width="11.421875" style="93" bestFit="1" customWidth="1"/>
    <col min="9" max="9" width="11.7109375" style="93" customWidth="1"/>
    <col min="10" max="10" width="12.140625" style="93" bestFit="1" customWidth="1"/>
    <col min="11" max="11" width="13.140625" style="93" bestFit="1" customWidth="1"/>
    <col min="12" max="12" width="14.421875" style="93" bestFit="1" customWidth="1"/>
    <col min="13" max="13" width="14.57421875" style="93" bestFit="1" customWidth="1"/>
    <col min="14" max="14" width="13.28125" style="93" bestFit="1" customWidth="1"/>
    <col min="15" max="15" width="9.00390625" style="93" customWidth="1"/>
    <col min="16" max="16384" width="9.00390625" style="94" customWidth="1"/>
  </cols>
  <sheetData>
    <row r="1" spans="1:14" ht="20.25">
      <c r="A1" s="168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96"/>
      <c r="N1" s="96"/>
    </row>
    <row r="2" spans="1:15" s="100" customFormat="1" ht="12.75">
      <c r="A2" s="169" t="s">
        <v>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98"/>
      <c r="N2" s="98"/>
      <c r="O2" s="99"/>
    </row>
    <row r="3" spans="1:15" s="100" customFormat="1" ht="12.75">
      <c r="A3" s="101"/>
      <c r="B3" s="101"/>
      <c r="C3" s="97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99"/>
    </row>
    <row r="4" spans="1:15" s="100" customFormat="1" ht="12.75">
      <c r="A4" s="104"/>
      <c r="B4" s="105"/>
      <c r="C4" s="106" t="s">
        <v>60</v>
      </c>
      <c r="D4" s="107"/>
      <c r="E4" s="106" t="s">
        <v>61</v>
      </c>
      <c r="F4" s="108"/>
      <c r="G4" s="109" t="s">
        <v>62</v>
      </c>
      <c r="H4" s="108"/>
      <c r="I4" s="109" t="s">
        <v>63</v>
      </c>
      <c r="J4" s="110"/>
      <c r="K4" s="111" t="s">
        <v>64</v>
      </c>
      <c r="L4" s="112"/>
      <c r="M4" s="103"/>
      <c r="N4" s="103"/>
      <c r="O4" s="99"/>
    </row>
    <row r="5" spans="1:15" s="100" customFormat="1" ht="12.75">
      <c r="A5" s="113" t="s">
        <v>65</v>
      </c>
      <c r="B5" s="114"/>
      <c r="C5" s="115">
        <v>0.07985</v>
      </c>
      <c r="D5" s="116"/>
      <c r="E5" s="115">
        <v>0.08985</v>
      </c>
      <c r="F5" s="116"/>
      <c r="G5" s="117">
        <v>0.1</v>
      </c>
      <c r="H5" s="116"/>
      <c r="I5" s="117">
        <v>0.1075</v>
      </c>
      <c r="J5" s="118"/>
      <c r="K5" s="117">
        <v>0.1225</v>
      </c>
      <c r="L5" s="112"/>
      <c r="M5" s="103"/>
      <c r="N5" s="103"/>
      <c r="O5" s="99"/>
    </row>
    <row r="6" spans="1:15" s="100" customFormat="1" ht="12.75">
      <c r="A6" s="119" t="s">
        <v>66</v>
      </c>
      <c r="B6" s="120"/>
      <c r="C6" s="121">
        <v>0.03132945</v>
      </c>
      <c r="D6" s="122"/>
      <c r="E6" s="121">
        <v>0.02075108</v>
      </c>
      <c r="F6" s="122"/>
      <c r="G6" s="121">
        <v>0.01321507</v>
      </c>
      <c r="H6" s="122"/>
      <c r="I6" s="121">
        <v>0.01120948</v>
      </c>
      <c r="J6" s="123"/>
      <c r="K6" s="124">
        <v>0.01047896</v>
      </c>
      <c r="L6" s="112"/>
      <c r="M6" s="103"/>
      <c r="N6" s="103"/>
      <c r="O6" s="99"/>
    </row>
    <row r="7" spans="1:15" s="100" customFormat="1" ht="12.75">
      <c r="A7" s="101"/>
      <c r="B7" s="101"/>
      <c r="C7" s="97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3"/>
      <c r="O7" s="99"/>
    </row>
    <row r="8" spans="1:15" s="100" customFormat="1" ht="12.75">
      <c r="A8" s="101" t="s">
        <v>67</v>
      </c>
      <c r="B8" s="101"/>
      <c r="C8" s="97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03"/>
      <c r="O8" s="99"/>
    </row>
    <row r="9" spans="12:14" ht="12">
      <c r="L9" s="125"/>
      <c r="M9" s="125"/>
      <c r="N9" s="125"/>
    </row>
    <row r="10" spans="1:14" ht="18">
      <c r="A10" s="170" t="s">
        <v>68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26"/>
      <c r="M10" s="127"/>
      <c r="N10" s="127"/>
    </row>
    <row r="11" spans="1:14" ht="12.7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98"/>
      <c r="N11" s="98"/>
    </row>
    <row r="12" spans="1:14" ht="12.75">
      <c r="A12" s="129" t="s">
        <v>69</v>
      </c>
      <c r="B12" s="129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03"/>
      <c r="N12" s="103"/>
    </row>
    <row r="13" spans="1:14" ht="12.75">
      <c r="A13" s="132" t="s">
        <v>65</v>
      </c>
      <c r="B13" s="133"/>
      <c r="C13" s="134" t="s">
        <v>70</v>
      </c>
      <c r="D13" s="135"/>
      <c r="E13" s="136" t="s">
        <v>71</v>
      </c>
      <c r="F13" s="137"/>
      <c r="G13" s="135" t="s">
        <v>72</v>
      </c>
      <c r="H13" s="135"/>
      <c r="I13" s="136" t="s">
        <v>73</v>
      </c>
      <c r="J13" s="135"/>
      <c r="K13" s="136" t="s">
        <v>74</v>
      </c>
      <c r="L13" s="137"/>
      <c r="M13" s="103"/>
      <c r="N13" s="103"/>
    </row>
    <row r="14" spans="1:14" ht="12.75">
      <c r="A14" s="138">
        <v>0.0775</v>
      </c>
      <c r="B14" s="139"/>
      <c r="C14" s="140">
        <v>0.08687288</v>
      </c>
      <c r="D14" s="141"/>
      <c r="E14" s="142">
        <v>0.045113356</v>
      </c>
      <c r="F14" s="143"/>
      <c r="G14" s="140">
        <v>0.031221164</v>
      </c>
      <c r="H14" s="141"/>
      <c r="I14" s="144">
        <v>0</v>
      </c>
      <c r="J14" s="141"/>
      <c r="K14" s="144">
        <v>0</v>
      </c>
      <c r="L14" s="143"/>
      <c r="M14" s="103"/>
      <c r="N14" s="103"/>
    </row>
    <row r="15" spans="1:14" ht="12.75">
      <c r="A15" s="145">
        <v>0.08</v>
      </c>
      <c r="B15" s="146"/>
      <c r="C15" s="147">
        <v>0</v>
      </c>
      <c r="D15" s="148"/>
      <c r="E15" s="149">
        <v>0</v>
      </c>
      <c r="F15" s="150"/>
      <c r="G15" s="148">
        <v>0</v>
      </c>
      <c r="H15" s="148"/>
      <c r="I15" s="151">
        <v>0.024412922</v>
      </c>
      <c r="J15" s="148"/>
      <c r="K15" s="151">
        <v>0.020276394</v>
      </c>
      <c r="L15" s="150"/>
      <c r="M15" s="103"/>
      <c r="N15" s="103"/>
    </row>
    <row r="16" spans="1:14" ht="20.25" customHeight="1">
      <c r="A16" s="129" t="s">
        <v>75</v>
      </c>
      <c r="B16" s="129"/>
      <c r="C16" s="130"/>
      <c r="D16" s="131"/>
      <c r="E16" s="131"/>
      <c r="F16" s="131"/>
      <c r="G16" s="131"/>
      <c r="H16" s="131"/>
      <c r="I16" s="131"/>
      <c r="J16" s="131"/>
      <c r="K16" s="152"/>
      <c r="L16" s="131"/>
      <c r="M16" s="103"/>
      <c r="N16" s="103"/>
    </row>
    <row r="17" spans="1:14" ht="12.75">
      <c r="A17" s="153" t="s">
        <v>65</v>
      </c>
      <c r="B17" s="139"/>
      <c r="C17" s="140" t="s">
        <v>76</v>
      </c>
      <c r="D17" s="141"/>
      <c r="E17" s="144" t="s">
        <v>77</v>
      </c>
      <c r="F17" s="143"/>
      <c r="G17" s="141" t="s">
        <v>78</v>
      </c>
      <c r="H17" s="141"/>
      <c r="I17" s="144" t="s">
        <v>79</v>
      </c>
      <c r="J17" s="141"/>
      <c r="K17" s="136" t="s">
        <v>80</v>
      </c>
      <c r="L17" s="137"/>
      <c r="M17" s="103"/>
      <c r="N17" s="103"/>
    </row>
    <row r="18" spans="1:14" ht="12.75">
      <c r="A18" s="145">
        <v>0.1</v>
      </c>
      <c r="B18" s="146"/>
      <c r="C18" s="154">
        <v>0.018525838</v>
      </c>
      <c r="D18" s="148"/>
      <c r="E18" s="151">
        <v>0.016601184</v>
      </c>
      <c r="F18" s="150"/>
      <c r="G18" s="154">
        <v>0.015174164</v>
      </c>
      <c r="H18" s="148"/>
      <c r="I18" s="155">
        <v>0.014078686</v>
      </c>
      <c r="J18" s="148"/>
      <c r="K18" s="142">
        <v>0.013215074</v>
      </c>
      <c r="L18" s="143"/>
      <c r="M18" s="103"/>
      <c r="N18" s="103"/>
    </row>
    <row r="19" spans="1:14" ht="21" customHeight="1">
      <c r="A19" s="129" t="s">
        <v>81</v>
      </c>
      <c r="B19" s="129"/>
      <c r="C19" s="130"/>
      <c r="D19" s="131"/>
      <c r="E19" s="131"/>
      <c r="F19" s="131"/>
      <c r="G19" s="131"/>
      <c r="H19" s="131"/>
      <c r="I19" s="131"/>
      <c r="J19" s="131"/>
      <c r="K19" s="152"/>
      <c r="L19" s="131"/>
      <c r="M19" s="103"/>
      <c r="N19" s="103"/>
    </row>
    <row r="20" spans="1:14" ht="12.75">
      <c r="A20" s="153" t="s">
        <v>65</v>
      </c>
      <c r="B20" s="156"/>
      <c r="C20" s="142" t="s">
        <v>82</v>
      </c>
      <c r="D20" s="143"/>
      <c r="E20" s="141" t="s">
        <v>83</v>
      </c>
      <c r="F20" s="141"/>
      <c r="G20" s="144" t="s">
        <v>84</v>
      </c>
      <c r="H20" s="143"/>
      <c r="I20" s="141" t="s">
        <v>85</v>
      </c>
      <c r="J20" s="141"/>
      <c r="K20" s="144" t="s">
        <v>86</v>
      </c>
      <c r="L20" s="143"/>
      <c r="M20" s="103"/>
      <c r="N20" s="103"/>
    </row>
    <row r="21" spans="1:14" ht="12.75">
      <c r="A21" s="145">
        <v>0.1125</v>
      </c>
      <c r="B21" s="157"/>
      <c r="C21" s="151">
        <v>0.013237521</v>
      </c>
      <c r="D21" s="150"/>
      <c r="E21" s="154">
        <v>0.012683929</v>
      </c>
      <c r="F21" s="148"/>
      <c r="G21" s="151">
        <v>0.012226773</v>
      </c>
      <c r="H21" s="150"/>
      <c r="I21" s="158">
        <v>0.011845077</v>
      </c>
      <c r="J21" s="148"/>
      <c r="K21" s="151">
        <v>0.011523446</v>
      </c>
      <c r="L21" s="150"/>
      <c r="M21" s="103"/>
      <c r="N21" s="103"/>
    </row>
    <row r="22" spans="1:14" ht="18.75" customHeight="1">
      <c r="A22" s="129" t="s">
        <v>87</v>
      </c>
      <c r="B22" s="129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03"/>
      <c r="N22" s="103"/>
    </row>
    <row r="23" spans="1:14" ht="12.75">
      <c r="A23" s="153" t="s">
        <v>65</v>
      </c>
      <c r="B23" s="139"/>
      <c r="C23" s="140" t="s">
        <v>88</v>
      </c>
      <c r="D23" s="141"/>
      <c r="E23" s="144" t="s">
        <v>89</v>
      </c>
      <c r="F23" s="143"/>
      <c r="G23" s="144" t="s">
        <v>90</v>
      </c>
      <c r="H23" s="143"/>
      <c r="I23" s="141" t="s">
        <v>91</v>
      </c>
      <c r="J23" s="141"/>
      <c r="K23" s="144" t="s">
        <v>92</v>
      </c>
      <c r="L23" s="143"/>
      <c r="M23" s="103"/>
      <c r="N23" s="103"/>
    </row>
    <row r="24" spans="1:14" ht="12.75">
      <c r="A24" s="145">
        <v>0.115</v>
      </c>
      <c r="B24" s="146"/>
      <c r="C24" s="154">
        <v>0.01141165</v>
      </c>
      <c r="D24" s="148"/>
      <c r="E24" s="151">
        <v>0.011180963</v>
      </c>
      <c r="F24" s="150"/>
      <c r="G24" s="151">
        <v>0.010982952</v>
      </c>
      <c r="H24" s="150"/>
      <c r="I24" s="158">
        <v>0.010812181</v>
      </c>
      <c r="J24" s="148"/>
      <c r="K24" s="151">
        <v>0.010664296</v>
      </c>
      <c r="L24" s="150"/>
      <c r="M24" s="103"/>
      <c r="N24" s="103"/>
    </row>
    <row r="25" spans="1:14" ht="12.75">
      <c r="A25" s="129"/>
      <c r="B25" s="129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03"/>
      <c r="N25" s="103"/>
    </row>
    <row r="26" spans="1:14" ht="12">
      <c r="A26" s="159" t="s">
        <v>93</v>
      </c>
      <c r="B26" s="159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25"/>
      <c r="N26" s="125"/>
    </row>
    <row r="27" spans="1:14" ht="14.25">
      <c r="A27" s="162" t="s">
        <v>94</v>
      </c>
      <c r="B27" s="159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25"/>
      <c r="N27" s="125"/>
    </row>
    <row r="32" ht="12">
      <c r="C32" s="171">
        <f>K24*2000000</f>
        <v>21328.592</v>
      </c>
    </row>
  </sheetData>
  <sheetProtection/>
  <mergeCells count="3">
    <mergeCell ref="A1:L1"/>
    <mergeCell ref="A2:L2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Gaisano Capital South</dc:creator>
  <cp:keywords/>
  <dc:description/>
  <cp:lastModifiedBy>Human01</cp:lastModifiedBy>
  <cp:lastPrinted>2013-05-06T06:18:44Z</cp:lastPrinted>
  <dcterms:created xsi:type="dcterms:W3CDTF">2012-03-23T06:57:48Z</dcterms:created>
  <dcterms:modified xsi:type="dcterms:W3CDTF">2013-05-11T12:39:24Z</dcterms:modified>
  <cp:category/>
  <cp:version/>
  <cp:contentType/>
  <cp:contentStatus/>
</cp:coreProperties>
</file>